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6 - Sadové úpravy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06 - Sadové úpravy'!$C$81:$K$137</definedName>
    <definedName name="_xlnm.Print_Area" localSheetId="1">'SO 06 - Sadové úpravy'!$C$4:$J$39,'SO 06 - Sadové úpravy'!$C$45:$J$63,'SO 06 - Sadové úpravy'!$C$69:$K$137</definedName>
    <definedName name="_xlnm.Print_Titles" localSheetId="1">'SO 06 - Sadové úpravy'!$81:$81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48"/>
  <c i="1" r="L50"/>
  <c r="AM50"/>
  <c r="AM49"/>
  <c r="L49"/>
  <c r="AM47"/>
  <c r="L47"/>
  <c r="L45"/>
  <c r="L44"/>
  <c i="2" r="BK100"/>
  <c r="BK131"/>
  <c r="J122"/>
  <c r="BK119"/>
  <c r="BK109"/>
  <c r="J103"/>
  <c r="BK97"/>
  <c r="J91"/>
  <c r="BK116"/>
  <c r="J134"/>
  <c r="BK136"/>
  <c r="J111"/>
  <c r="J106"/>
  <c r="BK103"/>
  <c i="1" r="AS54"/>
  <c i="2" r="J97"/>
  <c r="BK114"/>
  <c r="J114"/>
  <c r="J116"/>
  <c r="J109"/>
  <c r="J125"/>
  <c r="BK106"/>
  <c r="J94"/>
  <c r="J131"/>
  <c r="J136"/>
  <c r="BK85"/>
  <c r="BK134"/>
  <c r="BK125"/>
  <c r="BK111"/>
  <c r="J119"/>
  <c r="J128"/>
  <c r="J88"/>
  <c r="J85"/>
  <c r="BK128"/>
  <c r="BK94"/>
  <c r="BK122"/>
  <c r="BK91"/>
  <c r="BK88"/>
  <c r="J100"/>
  <c l="1" r="T84"/>
  <c r="T83"/>
  <c r="T82"/>
  <c r="R84"/>
  <c r="R83"/>
  <c r="R82"/>
  <c r="P84"/>
  <c r="P83"/>
  <c r="P82"/>
  <c i="1" r="AU55"/>
  <c i="2" r="BK84"/>
  <c r="BK83"/>
  <c r="J83"/>
  <c r="J60"/>
  <c r="BK135"/>
  <c r="J135"/>
  <c r="J62"/>
  <c r="E72"/>
  <c r="BE97"/>
  <c r="BE103"/>
  <c r="BE111"/>
  <c r="BE85"/>
  <c r="BE91"/>
  <c r="BE114"/>
  <c r="BE136"/>
  <c r="J55"/>
  <c r="BE109"/>
  <c r="J52"/>
  <c r="BE119"/>
  <c r="BE134"/>
  <c r="F55"/>
  <c r="BE100"/>
  <c r="BE128"/>
  <c r="BE131"/>
  <c r="BE122"/>
  <c r="BE106"/>
  <c r="BE125"/>
  <c r="BE88"/>
  <c r="BE94"/>
  <c r="BE116"/>
  <c i="1" r="AU54"/>
  <c i="2" r="F35"/>
  <c i="1" r="BB55"/>
  <c r="BB54"/>
  <c r="W31"/>
  <c i="2" r="F36"/>
  <c i="1" r="BC55"/>
  <c r="BC54"/>
  <c r="W32"/>
  <c i="2" r="F37"/>
  <c i="1" r="BD55"/>
  <c r="BD54"/>
  <c r="W33"/>
  <c i="2" r="J34"/>
  <c i="1" r="AW55"/>
  <c i="2" r="F34"/>
  <c i="1" r="BA55"/>
  <c r="BA54"/>
  <c r="AW54"/>
  <c r="AK30"/>
  <c i="2" l="1" r="BK82"/>
  <c r="J82"/>
  <c r="J59"/>
  <c r="J84"/>
  <c r="J61"/>
  <c i="1" r="W30"/>
  <c i="2" r="J33"/>
  <c i="1" r="AV55"/>
  <c r="AT55"/>
  <c r="AX54"/>
  <c r="AY54"/>
  <c i="2" r="F33"/>
  <c i="1" r="AZ55"/>
  <c r="AZ54"/>
  <c r="AV54"/>
  <c r="AK29"/>
  <c i="2" l="1" r="J30"/>
  <c i="1" r="AG55"/>
  <c r="AG54"/>
  <c r="AK26"/>
  <c r="AK35"/>
  <c r="W29"/>
  <c r="AT54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<sst xmlns="http://schemas.openxmlformats.org/spreadsheetml/2006/main">
  <si>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</si>
  <si>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</si>
  <si>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</si>
  <si>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</si>
  <si>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</si>
  <si>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{afc5cab1-5523-476f-992d-f22aeb5b770e}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</si>
  <si>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</si>
  <si>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</si>
  <si>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</si>
  <si>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</si>
  <si>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</si>
  <si>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</si>
  <si>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</si>
  <si>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</si>
  <si>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611921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</si>
  <si>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</si>
  <si>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</si>
  <si>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VDJ Koudelka I. p.č. 3596/4, 3596/2 k.ú. Holice v Čechách Holice</t>
  </si>
  <si>
    <t>KSO:</t>
  </si>
  <si>
    <t/>
  </si>
  <si>
    <t>CC-CZ:</t>
  </si>
  <si>
    <t>Místo:</t>
  </si>
  <si>
    <t>k.ú. Holice v Čechách p.č.3596/4 3596/2</t>
  </si>
  <si>
    <t>Datum:</t>
  </si>
  <si>
    <t>17. 8. 2022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</si>
  <si>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</si>
  <si>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</si>
  <si>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</si>
  <si>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</si>
  <si>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</si>
  <si>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</si>
  <si>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</si>
  <si>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</si>
  <si>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</si>
  <si>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15028909</t>
  </si>
  <si>
    <t>BKN spol.s r.o., Vladislavova 29 56601 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</si>
  <si>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</si>
  <si>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</si>
  <si>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</si>
  <si>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</si>
  <si>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</si>
  <si>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</si>
  <si>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</si>
  <si>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</si>
  <si>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</si>
  <si>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</si>
  <si>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</si>
  <si>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</si>
  <si>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</si>
  <si>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</si>
  <si>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</si>
  <si>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</si>
  <si>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</si>
  <si>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</si>
  <si>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</si>
  <si>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</si>
  <si>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</si>
  <si>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</si>
  <si>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</si>
  <si>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</si>
  <si>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</si>
  <si>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</si>
  <si>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</si>
  <si>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</si>
  <si>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</si>
  <si>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</si>
  <si>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</si>
  <si>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</si>
  <si>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</si>
  <si>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</si>
  <si>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</si>
  <si>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</si>
  <si>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</si>
  <si>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</si>
  <si>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</si>
  <si>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</si>
  <si>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</si>
  <si>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</si>
  <si>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</si>
  <si>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</si>
  <si>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</si>
  <si>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06</t>
  </si>
  <si>
    <t>Sadové úpravy</t>
  </si>
  <si>
    <t>STA</t>
  </si>
  <si>
    <t>1</t>
  </si>
  <si>
    <t>{188b71db-96b5-4ed6-936e-6cabbbeef8b8}</t>
  </si>
  <si>
    <t>823 27 13</t>
  </si>
  <si>
    <t>2</t>
  </si>
  <si>
    <t>KRYCÍ LIST SOUPISU PRACÍ</t>
  </si>
  <si>
    <t>Objekt:</t>
  </si>
  <si>
    <t>SO 06 - Sadové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</si>
  <si>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</si>
  <si>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</si>
  <si>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</si>
  <si>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</si>
  <si>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</si>
  <si>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</si>
  <si>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</si>
  <si>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</si>
  <si>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</si>
  <si>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</si>
  <si>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</si>
  <si>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</si>
  <si>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</si>
  <si>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</si>
  <si>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</si>
  <si>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</si>
  <si>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</si>
  <si>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</si>
  <si>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</si>
  <si>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</si>
  <si>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</si>
  <si>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</si>
  <si>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</si>
  <si>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</si>
  <si>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</si>
  <si>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</si>
  <si>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</si>
  <si>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</si>
  <si>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2022 02</t>
  </si>
  <si>
    <t>4</t>
  </si>
  <si>
    <t>-1184300769</t>
  </si>
  <si>
    <t>Online PSC</t>
  </si>
  <si>
    <t>https://podminky.urs.cz/item/CS_URS_2022_02/121151123</t>
  </si>
  <si>
    <t>VV</t>
  </si>
  <si>
    <t xml:space="preserve">2060,00              "viz přílohy PD : D.6.1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</si>
  <si>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</si>
  <si>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</si>
  <si>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m3</t>
  </si>
  <si>
    <t>2128041405</t>
  </si>
  <si>
    <t>https://podminky.urs.cz/item/CS_URS_2022_02/162351103</t>
  </si>
  <si>
    <t>2060,000*0,15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</si>
  <si>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</si>
  <si>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</si>
  <si>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</si>
  <si>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-104250411</t>
  </si>
  <si>
    <t>https://podminky.urs.cz/item/CS_URS_2022_02/162751117</t>
  </si>
  <si>
    <t>2060,00*0,05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</si>
  <si>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</si>
  <si>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</si>
  <si>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1495364503</t>
  </si>
  <si>
    <t>https://podminky.urs.cz/item/CS_URS_2022_02/162751119</t>
  </si>
  <si>
    <t>103,000*3</t>
  </si>
  <si>
    <t>5</t>
  </si>
  <si>
    <t>167151111</t>
  </si>
  <si>
    <t>Nakládání, skládání a překládání neulehlého výkopku nebo sypaniny strojně nakládání, množství přes 100 m3, z hornin třídy těžitelnosti I, skupiny 1 až 3</t>
  </si>
  <si>
    <t>-2131345711</t>
  </si>
  <si>
    <t>https://podminky.urs.cz/item/CS_URS_2022_02/167151111</t>
  </si>
  <si>
    <t>2060,00*0,15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</si>
  <si>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</si>
  <si>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</si>
  <si>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</si>
  <si>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</si>
  <si>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-862111972</t>
  </si>
  <si>
    <t>https://podminky.urs.cz/item/CS_URS_2022_02/171201231</t>
  </si>
  <si>
    <t>103,00*1,900</t>
  </si>
  <si>
    <t>7</t>
  </si>
  <si>
    <t>171251201</t>
  </si>
  <si>
    <t>Uložení sypaniny na skládky nebo meziskládky bez hutnění s upravením uložené sypaniny do předepsaného tvaru</t>
  </si>
  <si>
    <t>1861379884</t>
  </si>
  <si>
    <t>https://podminky.urs.cz/item/CS_URS_2022_02/171251201</t>
  </si>
  <si>
    <t>2060,00*0,20</t>
  </si>
  <si>
    <t>8</t>
  </si>
  <si>
    <t>181351113</t>
  </si>
  <si>
    <t>Rozprostření a urovnání ornice v rovině nebo ve svahu sklonu do 1:5 strojně při souvislé ploše přes 500 m2, tl. vrstvy do 200 mm</t>
  </si>
  <si>
    <t>-2875344</t>
  </si>
  <si>
    <t>https://podminky.urs.cz/item/CS_URS_2022_02/181351113</t>
  </si>
  <si>
    <t>9</t>
  </si>
  <si>
    <t>M</t>
  </si>
  <si>
    <t>10371500</t>
  </si>
  <si>
    <t>substrát pro trávníky VL</t>
  </si>
  <si>
    <t>-974939348</t>
  </si>
  <si>
    <t>2060,000*0,05*1,03</t>
  </si>
  <si>
    <t>10</t>
  </si>
  <si>
    <t>181451131</t>
  </si>
  <si>
    <t>Založení trávníku na půdě předem připravené plochy přes 1000 m2 výsevem včetně utažení parkového v rovině nebo na svahu do 1:5</t>
  </si>
  <si>
    <t>638189447</t>
  </si>
  <si>
    <t>https://podminky.urs.cz/item/CS_URS_2022_02/181451131</t>
  </si>
  <si>
    <t>11</t>
  </si>
  <si>
    <t>00572410</t>
  </si>
  <si>
    <t>osivo směs travní parková</t>
  </si>
  <si>
    <t>kg</t>
  </si>
  <si>
    <t>-1488400178</t>
  </si>
  <si>
    <t>2060,00*0,035*1,03</t>
  </si>
  <si>
    <t>12</t>
  </si>
  <si>
    <t>181951111</t>
  </si>
  <si>
    <t>Úprava pláně vyrovnáním výškových rozdílů strojně v hornině třídy těžitelnosti I, skupiny 1 až 3 bez zhutnění</t>
  </si>
  <si>
    <t>153873083</t>
  </si>
  <si>
    <t>https://podminky.urs.cz/item/CS_URS_2022_02/181951111</t>
  </si>
  <si>
    <t>13</t>
  </si>
  <si>
    <t>183403152</t>
  </si>
  <si>
    <t>Obdělání půdy vláčením v rovině nebo na svahu do 1:5</t>
  </si>
  <si>
    <t>-730327865</t>
  </si>
  <si>
    <t>https://podminky.urs.cz/item/CS_URS_2022_02/183403152</t>
  </si>
  <si>
    <t>14</t>
  </si>
  <si>
    <t>183403153</t>
  </si>
  <si>
    <t>Obdělání půdy hrabáním v rovině nebo na svahu do 1:5</t>
  </si>
  <si>
    <t>-2049826479</t>
  </si>
  <si>
    <t>https://podminky.urs.cz/item/CS_URS_2022_02/183403153</t>
  </si>
  <si>
    <t>183403161</t>
  </si>
  <si>
    <t>Obdělání půdy válením v rovině nebo na svahu do 1:5</t>
  </si>
  <si>
    <t>1073935142</t>
  </si>
  <si>
    <t>https://podminky.urs.cz/item/CS_URS_2022_02/183403161</t>
  </si>
  <si>
    <t xml:space="preserve">2060,00      "viz položka 181451131</t>
  </si>
  <si>
    <t>16</t>
  </si>
  <si>
    <t>184813511</t>
  </si>
  <si>
    <t>Chemické odplevelení půdy před založením kultury, trávníku nebo zpevněných ploch ručně o jakékoli výměře postřikem na široko v rovině nebo na svahu do 1:5</t>
  </si>
  <si>
    <t>2133632327</t>
  </si>
  <si>
    <t>https://podminky.urs.cz/item/CS_URS_2022_02/184813511</t>
  </si>
  <si>
    <t>17</t>
  </si>
  <si>
    <t>184813521</t>
  </si>
  <si>
    <t>Chemické odplevelení po založení kultury ručně postřikem na široko v rovině nebo na svahu do 1:5</t>
  </si>
  <si>
    <t>1363579786</t>
  </si>
  <si>
    <t>https://podminky.urs.cz/item/CS_URS_2022_02/184813521</t>
  </si>
  <si>
    <t xml:space="preserve">2060,00          "viz položka 184813511</t>
  </si>
  <si>
    <t>18</t>
  </si>
  <si>
    <t>25234001</t>
  </si>
  <si>
    <t>herbicid totální systémový neselektivní</t>
  </si>
  <si>
    <t>litr</t>
  </si>
  <si>
    <t>612162362</t>
  </si>
  <si>
    <t>998</t>
  </si>
  <si>
    <t>Přesun hmot</t>
  </si>
  <si>
    <t>19</t>
  </si>
  <si>
    <t>998231311</t>
  </si>
  <si>
    <t>Přesun hmot pro sadovnické a krajinářské úpravy - strojně dopravní vzdálenost do 5000 m</t>
  </si>
  <si>
    <t>1296042099</t>
  </si>
  <si>
    <t>https://podminky.urs.cz/item/CS_URS_2022_02/998231311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</si>
</sst>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3" TargetMode="External" /><Relationship Id="rId2" Type="http://schemas.openxmlformats.org/officeDocument/2006/relationships/hyperlink" Target="https://podminky.urs.cz/item/CS_URS_2022_02/162351103" TargetMode="External" /><Relationship Id="rId3" Type="http://schemas.openxmlformats.org/officeDocument/2006/relationships/hyperlink" Target="https://podminky.urs.cz/item/CS_URS_2022_02/162751117" TargetMode="External" /><Relationship Id="rId4" Type="http://schemas.openxmlformats.org/officeDocument/2006/relationships/hyperlink" Target="https://podminky.urs.cz/item/CS_URS_2022_02/162751119" TargetMode="External" /><Relationship Id="rId5" Type="http://schemas.openxmlformats.org/officeDocument/2006/relationships/hyperlink" Target="https://podminky.urs.cz/item/CS_URS_2022_02/167151111" TargetMode="External" /><Relationship Id="rId6" Type="http://schemas.openxmlformats.org/officeDocument/2006/relationships/hyperlink" Target="https://podminky.urs.cz/item/CS_URS_2022_02/17120123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81351113" TargetMode="External" /><Relationship Id="rId9" Type="http://schemas.openxmlformats.org/officeDocument/2006/relationships/hyperlink" Target="https://podminky.urs.cz/item/CS_URS_2022_02/181451131" TargetMode="External" /><Relationship Id="rId10" Type="http://schemas.openxmlformats.org/officeDocument/2006/relationships/hyperlink" Target="https://podminky.urs.cz/item/CS_URS_2022_02/181951111" TargetMode="External" /><Relationship Id="rId11" Type="http://schemas.openxmlformats.org/officeDocument/2006/relationships/hyperlink" Target="https://podminky.urs.cz/item/CS_URS_2022_02/183403152" TargetMode="External" /><Relationship Id="rId12" Type="http://schemas.openxmlformats.org/officeDocument/2006/relationships/hyperlink" Target="https://podminky.urs.cz/item/CS_URS_2022_02/183403153" TargetMode="External" /><Relationship Id="rId13" Type="http://schemas.openxmlformats.org/officeDocument/2006/relationships/hyperlink" Target="https://podminky.urs.cz/item/CS_URS_2022_02/183403161" TargetMode="External" /><Relationship Id="rId14" Type="http://schemas.openxmlformats.org/officeDocument/2006/relationships/hyperlink" Target="https://podminky.urs.cz/item/CS_URS_2022_02/184813511" TargetMode="External" /><Relationship Id="rId15" Type="http://schemas.openxmlformats.org/officeDocument/2006/relationships/hyperlink" Target="https://podminky.urs.cz/item/CS_URS_2022_02/184813521" TargetMode="External" /><Relationship Id="rId16" Type="http://schemas.openxmlformats.org/officeDocument/2006/relationships/hyperlink" Target="https://podminky.urs.cz/item/CS_URS_2022_02/998231311" TargetMode="External" /><Relationship Id="rId17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611921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VDJ Koudelka I. p.č. 3596/4, 3596/2 k.ú. Holice v Čechách Holice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k.ú. Holice v Čechách p.č.3596/4 3596/2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17. 8. 2022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40.0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Vodovody a kanalizace Pardubice,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BKN spol.s r.o., Vladislavova 29 56601 Vysoké Mýto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16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06 - Sadové úpravy'!J30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'SO 06 - Sadové úpravy'!P82</f>
        <v>0</v>
      </c>
      <c r="AV55" s="118">
        <f>'SO 06 - Sadové úpravy'!J33</f>
        <v>0</v>
      </c>
      <c r="AW55" s="118">
        <f>'SO 06 - Sadové úpravy'!J34</f>
        <v>0</v>
      </c>
      <c r="AX55" s="118">
        <f>'SO 06 - Sadové úpravy'!J35</f>
        <v>0</v>
      </c>
      <c r="AY55" s="118">
        <f>'SO 06 - Sadové úpravy'!J36</f>
        <v>0</v>
      </c>
      <c r="AZ55" s="118">
        <f>'SO 06 - Sadové úpravy'!F33</f>
        <v>0</v>
      </c>
      <c r="BA55" s="118">
        <f>'SO 06 - Sadové úpravy'!F34</f>
        <v>0</v>
      </c>
      <c r="BB55" s="118">
        <f>'SO 06 - Sadové úpravy'!F35</f>
        <v>0</v>
      </c>
      <c r="BC55" s="118">
        <f>'SO 06 - Sadové úpravy'!F36</f>
        <v>0</v>
      </c>
      <c r="BD55" s="120">
        <f>'SO 06 - Sadové úpravy'!F37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86</v>
      </c>
      <c r="CM55" s="121" t="s">
        <v>87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THOgbOzqm3VD3s0/KPOO7ja24sa8rQdEU130PCpRInsBUIYpqSRVjFGLQnsPV6Wgu5bEuJgsltz8cPkuBCFwVw==" hashValue="exnGw8RgzTfsLKYOGrEiOLvfhX1PAUwB/Dq3eJBNqdT8I10wlVu9ixwtxNhliC8+WnO56mpsHRDsRM3qSAQKx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6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87</v>
      </c>
    </row>
    <row r="4" s="1" customFormat="1" ht="24.96" customHeight="1">
      <c r="B4" s="18"/>
      <c r="D4" s="124" t="s">
        <v>88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Oprava VDJ Koudelka I. p.č. 3596/4, 3596/2 k.ú. Holice v Čechách Holice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89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90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86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17. 8. 2022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">
        <v>34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35</v>
      </c>
      <c r="F21" s="36"/>
      <c r="G21" s="36"/>
      <c r="H21" s="36"/>
      <c r="I21" s="126" t="s">
        <v>29</v>
      </c>
      <c r="J21" s="130" t="s">
        <v>36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38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29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ROUND(J82,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ROUND((SUM(BE82:BE137)),  2)</f>
        <v>0</v>
      </c>
      <c r="G33" s="36"/>
      <c r="H33" s="36"/>
      <c r="I33" s="142">
        <v>0.20999999999999999</v>
      </c>
      <c r="J33" s="141">
        <f>ROUND(((SUM(BE82:BE137))*I33),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ROUND((SUM(BF82:BF137)),  2)</f>
        <v>0</v>
      </c>
      <c r="G34" s="36"/>
      <c r="H34" s="36"/>
      <c r="I34" s="142">
        <v>0.14999999999999999</v>
      </c>
      <c r="J34" s="141">
        <f>ROUND(((SUM(BF82:BF137))*I34),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ROUND((SUM(BG82:BG137)),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ROUND((SUM(BH82:BH137)),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ROUND((SUM(BI82:BI137)),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Oprava VDJ Koudelka I. p.č. 3596/4, 3596/2 k.ú. Holice v Čechách Holice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06 - Sadové úpravy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k.ú. Holice v Čechách p.č.3596/4 3596/2</v>
      </c>
      <c r="G52" s="38"/>
      <c r="H52" s="38"/>
      <c r="I52" s="30" t="s">
        <v>23</v>
      </c>
      <c r="J52" s="70" t="str">
        <f>IF(J12="","",J12)</f>
        <v>17. 8. 2022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Vodovody a kanalizace Pardubice, a.s.</v>
      </c>
      <c r="G54" s="38"/>
      <c r="H54" s="38"/>
      <c r="I54" s="30" t="s">
        <v>33</v>
      </c>
      <c r="J54" s="34" t="str">
        <f>E21</f>
        <v>BKN spol.s r.o., Vladislavova 29 56601 Vysoké Mýto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38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59"/>
      <c r="C60" s="160"/>
      <c r="D60" s="161" t="s">
        <v>95</v>
      </c>
      <c r="E60" s="162"/>
      <c r="F60" s="162"/>
      <c r="G60" s="162"/>
      <c r="H60" s="162"/>
      <c r="I60" s="162"/>
      <c r="J60" s="163">
        <f>J83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96</v>
      </c>
      <c r="E61" s="168"/>
      <c r="F61" s="168"/>
      <c r="G61" s="168"/>
      <c r="H61" s="168"/>
      <c r="I61" s="168"/>
      <c r="J61" s="169">
        <f>J84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97</v>
      </c>
      <c r="E62" s="168"/>
      <c r="F62" s="168"/>
      <c r="G62" s="168"/>
      <c r="H62" s="168"/>
      <c r="I62" s="168"/>
      <c r="J62" s="169">
        <f>J135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2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98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4" t="str">
        <f>E7</f>
        <v>Oprava VDJ Koudelka I. p.č. 3596/4, 3596/2 k.ú. Holice v Čechách Holice</v>
      </c>
      <c r="F72" s="30"/>
      <c r="G72" s="30"/>
      <c r="H72" s="30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89</v>
      </c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 06 - Sadové úpravy</v>
      </c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k.ú. Holice v Čechách p.č.3596/4 3596/2</v>
      </c>
      <c r="G76" s="38"/>
      <c r="H76" s="38"/>
      <c r="I76" s="30" t="s">
        <v>23</v>
      </c>
      <c r="J76" s="70" t="str">
        <f>IF(J12="","",J12)</f>
        <v>17. 8. 2022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40.05" customHeight="1">
      <c r="A78" s="36"/>
      <c r="B78" s="37"/>
      <c r="C78" s="30" t="s">
        <v>25</v>
      </c>
      <c r="D78" s="38"/>
      <c r="E78" s="38"/>
      <c r="F78" s="25" t="str">
        <f>E15</f>
        <v>Vodovody a kanalizace Pardubice, a.s.</v>
      </c>
      <c r="G78" s="38"/>
      <c r="H78" s="38"/>
      <c r="I78" s="30" t="s">
        <v>33</v>
      </c>
      <c r="J78" s="34" t="str">
        <f>E21</f>
        <v>BKN spol.s r.o., Vladislavova 29 56601 Vysoké Mýto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8"/>
      <c r="E79" s="38"/>
      <c r="F79" s="25" t="str">
        <f>IF(E18="","",E18)</f>
        <v>Vyplň údaj</v>
      </c>
      <c r="G79" s="38"/>
      <c r="H79" s="38"/>
      <c r="I79" s="30" t="s">
        <v>38</v>
      </c>
      <c r="J79" s="34" t="str">
        <f>E24</f>
        <v xml:space="preserve"> 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1"/>
      <c r="B81" s="172"/>
      <c r="C81" s="173" t="s">
        <v>99</v>
      </c>
      <c r="D81" s="174" t="s">
        <v>61</v>
      </c>
      <c r="E81" s="174" t="s">
        <v>57</v>
      </c>
      <c r="F81" s="174" t="s">
        <v>58</v>
      </c>
      <c r="G81" s="174" t="s">
        <v>100</v>
      </c>
      <c r="H81" s="174" t="s">
        <v>101</v>
      </c>
      <c r="I81" s="174" t="s">
        <v>102</v>
      </c>
      <c r="J81" s="174" t="s">
        <v>93</v>
      </c>
      <c r="K81" s="175" t="s">
        <v>103</v>
      </c>
      <c r="L81" s="176"/>
      <c r="M81" s="90" t="s">
        <v>19</v>
      </c>
      <c r="N81" s="91" t="s">
        <v>46</v>
      </c>
      <c r="O81" s="91" t="s">
        <v>104</v>
      </c>
      <c r="P81" s="91" t="s">
        <v>105</v>
      </c>
      <c r="Q81" s="91" t="s">
        <v>106</v>
      </c>
      <c r="R81" s="91" t="s">
        <v>107</v>
      </c>
      <c r="S81" s="91" t="s">
        <v>108</v>
      </c>
      <c r="T81" s="92" t="s">
        <v>109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6"/>
      <c r="B82" s="37"/>
      <c r="C82" s="97" t="s">
        <v>110</v>
      </c>
      <c r="D82" s="38"/>
      <c r="E82" s="38"/>
      <c r="F82" s="38"/>
      <c r="G82" s="38"/>
      <c r="H82" s="38"/>
      <c r="I82" s="38"/>
      <c r="J82" s="177">
        <f>BK82</f>
        <v>0</v>
      </c>
      <c r="K82" s="38"/>
      <c r="L82" s="42"/>
      <c r="M82" s="93"/>
      <c r="N82" s="178"/>
      <c r="O82" s="94"/>
      <c r="P82" s="179">
        <f>P83</f>
        <v>0</v>
      </c>
      <c r="Q82" s="94"/>
      <c r="R82" s="179">
        <f>R83</f>
        <v>22.356462999999998</v>
      </c>
      <c r="S82" s="94"/>
      <c r="T82" s="180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75</v>
      </c>
      <c r="AU82" s="15" t="s">
        <v>94</v>
      </c>
      <c r="BK82" s="181">
        <f>BK83</f>
        <v>0</v>
      </c>
    </row>
    <row r="83" s="12" customFormat="1" ht="25.92" customHeight="1">
      <c r="A83" s="12"/>
      <c r="B83" s="182"/>
      <c r="C83" s="183"/>
      <c r="D83" s="184" t="s">
        <v>75</v>
      </c>
      <c r="E83" s="185" t="s">
        <v>111</v>
      </c>
      <c r="F83" s="185" t="s">
        <v>112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P84+P135</f>
        <v>0</v>
      </c>
      <c r="Q83" s="190"/>
      <c r="R83" s="191">
        <f>R84+R135</f>
        <v>22.356462999999998</v>
      </c>
      <c r="S83" s="190"/>
      <c r="T83" s="192">
        <f>T84+T135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84</v>
      </c>
      <c r="AT83" s="194" t="s">
        <v>75</v>
      </c>
      <c r="AU83" s="194" t="s">
        <v>76</v>
      </c>
      <c r="AY83" s="193" t="s">
        <v>113</v>
      </c>
      <c r="BK83" s="195">
        <f>BK84+BK135</f>
        <v>0</v>
      </c>
    </row>
    <row r="84" s="12" customFormat="1" ht="22.8" customHeight="1">
      <c r="A84" s="12"/>
      <c r="B84" s="182"/>
      <c r="C84" s="183"/>
      <c r="D84" s="184" t="s">
        <v>75</v>
      </c>
      <c r="E84" s="196" t="s">
        <v>84</v>
      </c>
      <c r="F84" s="196" t="s">
        <v>114</v>
      </c>
      <c r="G84" s="183"/>
      <c r="H84" s="183"/>
      <c r="I84" s="186"/>
      <c r="J84" s="197">
        <f>BK84</f>
        <v>0</v>
      </c>
      <c r="K84" s="183"/>
      <c r="L84" s="188"/>
      <c r="M84" s="189"/>
      <c r="N84" s="190"/>
      <c r="O84" s="190"/>
      <c r="P84" s="191">
        <f>SUM(P85:P134)</f>
        <v>0</v>
      </c>
      <c r="Q84" s="190"/>
      <c r="R84" s="191">
        <f>SUM(R85:R134)</f>
        <v>22.356462999999998</v>
      </c>
      <c r="S84" s="190"/>
      <c r="T84" s="192">
        <f>SUM(T85:T134)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84</v>
      </c>
      <c r="AT84" s="194" t="s">
        <v>75</v>
      </c>
      <c r="AU84" s="194" t="s">
        <v>84</v>
      </c>
      <c r="AY84" s="193" t="s">
        <v>113</v>
      </c>
      <c r="BK84" s="195">
        <f>SUM(BK85:BK134)</f>
        <v>0</v>
      </c>
    </row>
    <row r="85" s="2" customFormat="1" ht="16.5" customHeight="1">
      <c r="A85" s="36"/>
      <c r="B85" s="37"/>
      <c r="C85" s="198" t="s">
        <v>84</v>
      </c>
      <c r="D85" s="198" t="s">
        <v>115</v>
      </c>
      <c r="E85" s="199" t="s">
        <v>116</v>
      </c>
      <c r="F85" s="200" t="s">
        <v>117</v>
      </c>
      <c r="G85" s="201" t="s">
        <v>118</v>
      </c>
      <c r="H85" s="202">
        <v>2060</v>
      </c>
      <c r="I85" s="203"/>
      <c r="J85" s="204">
        <f>ROUND(I85*H85,2)</f>
        <v>0</v>
      </c>
      <c r="K85" s="200" t="s">
        <v>119</v>
      </c>
      <c r="L85" s="42"/>
      <c r="M85" s="205" t="s">
        <v>19</v>
      </c>
      <c r="N85" s="206" t="s">
        <v>47</v>
      </c>
      <c r="O85" s="82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9" t="s">
        <v>120</v>
      </c>
      <c r="AT85" s="209" t="s">
        <v>115</v>
      </c>
      <c r="AU85" s="209" t="s">
        <v>87</v>
      </c>
      <c r="AY85" s="15" t="s">
        <v>113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5" t="s">
        <v>84</v>
      </c>
      <c r="BK85" s="210">
        <f>ROUND(I85*H85,2)</f>
        <v>0</v>
      </c>
      <c r="BL85" s="15" t="s">
        <v>120</v>
      </c>
      <c r="BM85" s="209" t="s">
        <v>121</v>
      </c>
    </row>
    <row r="86" s="2" customFormat="1">
      <c r="A86" s="36"/>
      <c r="B86" s="37"/>
      <c r="C86" s="38"/>
      <c r="D86" s="211" t="s">
        <v>122</v>
      </c>
      <c r="E86" s="38"/>
      <c r="F86" s="212" t="s">
        <v>123</v>
      </c>
      <c r="G86" s="38"/>
      <c r="H86" s="38"/>
      <c r="I86" s="213"/>
      <c r="J86" s="38"/>
      <c r="K86" s="38"/>
      <c r="L86" s="42"/>
      <c r="M86" s="214"/>
      <c r="N86" s="215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122</v>
      </c>
      <c r="AU86" s="15" t="s">
        <v>87</v>
      </c>
    </row>
    <row r="87" s="13" customFormat="1">
      <c r="A87" s="13"/>
      <c r="B87" s="216"/>
      <c r="C87" s="217"/>
      <c r="D87" s="218" t="s">
        <v>124</v>
      </c>
      <c r="E87" s="219" t="s">
        <v>19</v>
      </c>
      <c r="F87" s="220" t="s">
        <v>125</v>
      </c>
      <c r="G87" s="217"/>
      <c r="H87" s="221">
        <v>2060</v>
      </c>
      <c r="I87" s="222"/>
      <c r="J87" s="217"/>
      <c r="K87" s="217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124</v>
      </c>
      <c r="AU87" s="227" t="s">
        <v>87</v>
      </c>
      <c r="AV87" s="13" t="s">
        <v>87</v>
      </c>
      <c r="AW87" s="13" t="s">
        <v>37</v>
      </c>
      <c r="AX87" s="13" t="s">
        <v>84</v>
      </c>
      <c r="AY87" s="227" t="s">
        <v>113</v>
      </c>
    </row>
    <row r="88" s="2" customFormat="1" ht="37.8" customHeight="1">
      <c r="A88" s="36"/>
      <c r="B88" s="37"/>
      <c r="C88" s="198" t="s">
        <v>87</v>
      </c>
      <c r="D88" s="198" t="s">
        <v>115</v>
      </c>
      <c r="E88" s="199" t="s">
        <v>126</v>
      </c>
      <c r="F88" s="200" t="s">
        <v>127</v>
      </c>
      <c r="G88" s="201" t="s">
        <v>128</v>
      </c>
      <c r="H88" s="202">
        <v>309</v>
      </c>
      <c r="I88" s="203"/>
      <c r="J88" s="204">
        <f>ROUND(I88*H88,2)</f>
        <v>0</v>
      </c>
      <c r="K88" s="200" t="s">
        <v>119</v>
      </c>
      <c r="L88" s="42"/>
      <c r="M88" s="205" t="s">
        <v>19</v>
      </c>
      <c r="N88" s="206" t="s">
        <v>47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120</v>
      </c>
      <c r="AT88" s="209" t="s">
        <v>115</v>
      </c>
      <c r="AU88" s="209" t="s">
        <v>87</v>
      </c>
      <c r="AY88" s="15" t="s">
        <v>113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84</v>
      </c>
      <c r="BK88" s="210">
        <f>ROUND(I88*H88,2)</f>
        <v>0</v>
      </c>
      <c r="BL88" s="15" t="s">
        <v>120</v>
      </c>
      <c r="BM88" s="209" t="s">
        <v>129</v>
      </c>
    </row>
    <row r="89" s="2" customFormat="1">
      <c r="A89" s="36"/>
      <c r="B89" s="37"/>
      <c r="C89" s="38"/>
      <c r="D89" s="211" t="s">
        <v>122</v>
      </c>
      <c r="E89" s="38"/>
      <c r="F89" s="212" t="s">
        <v>130</v>
      </c>
      <c r="G89" s="38"/>
      <c r="H89" s="38"/>
      <c r="I89" s="213"/>
      <c r="J89" s="38"/>
      <c r="K89" s="38"/>
      <c r="L89" s="42"/>
      <c r="M89" s="214"/>
      <c r="N89" s="21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122</v>
      </c>
      <c r="AU89" s="15" t="s">
        <v>87</v>
      </c>
    </row>
    <row r="90" s="13" customFormat="1">
      <c r="A90" s="13"/>
      <c r="B90" s="216"/>
      <c r="C90" s="217"/>
      <c r="D90" s="218" t="s">
        <v>124</v>
      </c>
      <c r="E90" s="219" t="s">
        <v>19</v>
      </c>
      <c r="F90" s="220" t="s">
        <v>131</v>
      </c>
      <c r="G90" s="217"/>
      <c r="H90" s="221">
        <v>309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124</v>
      </c>
      <c r="AU90" s="227" t="s">
        <v>87</v>
      </c>
      <c r="AV90" s="13" t="s">
        <v>87</v>
      </c>
      <c r="AW90" s="13" t="s">
        <v>37</v>
      </c>
      <c r="AX90" s="13" t="s">
        <v>84</v>
      </c>
      <c r="AY90" s="227" t="s">
        <v>113</v>
      </c>
    </row>
    <row r="91" s="2" customFormat="1" ht="37.8" customHeight="1">
      <c r="A91" s="36"/>
      <c r="B91" s="37"/>
      <c r="C91" s="198" t="s">
        <v>132</v>
      </c>
      <c r="D91" s="198" t="s">
        <v>115</v>
      </c>
      <c r="E91" s="199" t="s">
        <v>133</v>
      </c>
      <c r="F91" s="200" t="s">
        <v>134</v>
      </c>
      <c r="G91" s="201" t="s">
        <v>128</v>
      </c>
      <c r="H91" s="202">
        <v>103</v>
      </c>
      <c r="I91" s="203"/>
      <c r="J91" s="204">
        <f>ROUND(I91*H91,2)</f>
        <v>0</v>
      </c>
      <c r="K91" s="200" t="s">
        <v>119</v>
      </c>
      <c r="L91" s="42"/>
      <c r="M91" s="205" t="s">
        <v>19</v>
      </c>
      <c r="N91" s="206" t="s">
        <v>47</v>
      </c>
      <c r="O91" s="82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120</v>
      </c>
      <c r="AT91" s="209" t="s">
        <v>115</v>
      </c>
      <c r="AU91" s="209" t="s">
        <v>87</v>
      </c>
      <c r="AY91" s="15" t="s">
        <v>113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84</v>
      </c>
      <c r="BK91" s="210">
        <f>ROUND(I91*H91,2)</f>
        <v>0</v>
      </c>
      <c r="BL91" s="15" t="s">
        <v>120</v>
      </c>
      <c r="BM91" s="209" t="s">
        <v>135</v>
      </c>
    </row>
    <row r="92" s="2" customFormat="1">
      <c r="A92" s="36"/>
      <c r="B92" s="37"/>
      <c r="C92" s="38"/>
      <c r="D92" s="211" t="s">
        <v>122</v>
      </c>
      <c r="E92" s="38"/>
      <c r="F92" s="212" t="s">
        <v>136</v>
      </c>
      <c r="G92" s="38"/>
      <c r="H92" s="38"/>
      <c r="I92" s="213"/>
      <c r="J92" s="38"/>
      <c r="K92" s="38"/>
      <c r="L92" s="42"/>
      <c r="M92" s="214"/>
      <c r="N92" s="215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122</v>
      </c>
      <c r="AU92" s="15" t="s">
        <v>87</v>
      </c>
    </row>
    <row r="93" s="13" customFormat="1">
      <c r="A93" s="13"/>
      <c r="B93" s="216"/>
      <c r="C93" s="217"/>
      <c r="D93" s="218" t="s">
        <v>124</v>
      </c>
      <c r="E93" s="219" t="s">
        <v>19</v>
      </c>
      <c r="F93" s="220" t="s">
        <v>137</v>
      </c>
      <c r="G93" s="217"/>
      <c r="H93" s="221">
        <v>103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124</v>
      </c>
      <c r="AU93" s="227" t="s">
        <v>87</v>
      </c>
      <c r="AV93" s="13" t="s">
        <v>87</v>
      </c>
      <c r="AW93" s="13" t="s">
        <v>37</v>
      </c>
      <c r="AX93" s="13" t="s">
        <v>84</v>
      </c>
      <c r="AY93" s="227" t="s">
        <v>113</v>
      </c>
    </row>
    <row r="94" s="2" customFormat="1" ht="37.8" customHeight="1">
      <c r="A94" s="36"/>
      <c r="B94" s="37"/>
      <c r="C94" s="198" t="s">
        <v>120</v>
      </c>
      <c r="D94" s="198" t="s">
        <v>115</v>
      </c>
      <c r="E94" s="199" t="s">
        <v>138</v>
      </c>
      <c r="F94" s="200" t="s">
        <v>139</v>
      </c>
      <c r="G94" s="201" t="s">
        <v>128</v>
      </c>
      <c r="H94" s="202">
        <v>309</v>
      </c>
      <c r="I94" s="203"/>
      <c r="J94" s="204">
        <f>ROUND(I94*H94,2)</f>
        <v>0</v>
      </c>
      <c r="K94" s="200" t="s">
        <v>119</v>
      </c>
      <c r="L94" s="42"/>
      <c r="M94" s="205" t="s">
        <v>19</v>
      </c>
      <c r="N94" s="206" t="s">
        <v>47</v>
      </c>
      <c r="O94" s="82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9" t="s">
        <v>120</v>
      </c>
      <c r="AT94" s="209" t="s">
        <v>115</v>
      </c>
      <c r="AU94" s="209" t="s">
        <v>87</v>
      </c>
      <c r="AY94" s="15" t="s">
        <v>113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84</v>
      </c>
      <c r="BK94" s="210">
        <f>ROUND(I94*H94,2)</f>
        <v>0</v>
      </c>
      <c r="BL94" s="15" t="s">
        <v>120</v>
      </c>
      <c r="BM94" s="209" t="s">
        <v>140</v>
      </c>
    </row>
    <row r="95" s="2" customFormat="1">
      <c r="A95" s="36"/>
      <c r="B95" s="37"/>
      <c r="C95" s="38"/>
      <c r="D95" s="211" t="s">
        <v>122</v>
      </c>
      <c r="E95" s="38"/>
      <c r="F95" s="212" t="s">
        <v>141</v>
      </c>
      <c r="G95" s="38"/>
      <c r="H95" s="38"/>
      <c r="I95" s="213"/>
      <c r="J95" s="38"/>
      <c r="K95" s="38"/>
      <c r="L95" s="42"/>
      <c r="M95" s="214"/>
      <c r="N95" s="215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122</v>
      </c>
      <c r="AU95" s="15" t="s">
        <v>87</v>
      </c>
    </row>
    <row r="96" s="13" customFormat="1">
      <c r="A96" s="13"/>
      <c r="B96" s="216"/>
      <c r="C96" s="217"/>
      <c r="D96" s="218" t="s">
        <v>124</v>
      </c>
      <c r="E96" s="219" t="s">
        <v>19</v>
      </c>
      <c r="F96" s="220" t="s">
        <v>142</v>
      </c>
      <c r="G96" s="217"/>
      <c r="H96" s="221">
        <v>309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7" t="s">
        <v>124</v>
      </c>
      <c r="AU96" s="227" t="s">
        <v>87</v>
      </c>
      <c r="AV96" s="13" t="s">
        <v>87</v>
      </c>
      <c r="AW96" s="13" t="s">
        <v>37</v>
      </c>
      <c r="AX96" s="13" t="s">
        <v>84</v>
      </c>
      <c r="AY96" s="227" t="s">
        <v>113</v>
      </c>
    </row>
    <row r="97" s="2" customFormat="1" ht="24.15" customHeight="1">
      <c r="A97" s="36"/>
      <c r="B97" s="37"/>
      <c r="C97" s="198" t="s">
        <v>143</v>
      </c>
      <c r="D97" s="198" t="s">
        <v>115</v>
      </c>
      <c r="E97" s="199" t="s">
        <v>144</v>
      </c>
      <c r="F97" s="200" t="s">
        <v>145</v>
      </c>
      <c r="G97" s="201" t="s">
        <v>128</v>
      </c>
      <c r="H97" s="202">
        <v>309</v>
      </c>
      <c r="I97" s="203"/>
      <c r="J97" s="204">
        <f>ROUND(I97*H97,2)</f>
        <v>0</v>
      </c>
      <c r="K97" s="200" t="s">
        <v>119</v>
      </c>
      <c r="L97" s="42"/>
      <c r="M97" s="205" t="s">
        <v>19</v>
      </c>
      <c r="N97" s="206" t="s">
        <v>47</v>
      </c>
      <c r="O97" s="82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9" t="s">
        <v>120</v>
      </c>
      <c r="AT97" s="209" t="s">
        <v>115</v>
      </c>
      <c r="AU97" s="209" t="s">
        <v>87</v>
      </c>
      <c r="AY97" s="15" t="s">
        <v>113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5" t="s">
        <v>84</v>
      </c>
      <c r="BK97" s="210">
        <f>ROUND(I97*H97,2)</f>
        <v>0</v>
      </c>
      <c r="BL97" s="15" t="s">
        <v>120</v>
      </c>
      <c r="BM97" s="209" t="s">
        <v>146</v>
      </c>
    </row>
    <row r="98" s="2" customFormat="1">
      <c r="A98" s="36"/>
      <c r="B98" s="37"/>
      <c r="C98" s="38"/>
      <c r="D98" s="211" t="s">
        <v>122</v>
      </c>
      <c r="E98" s="38"/>
      <c r="F98" s="212" t="s">
        <v>147</v>
      </c>
      <c r="G98" s="38"/>
      <c r="H98" s="38"/>
      <c r="I98" s="213"/>
      <c r="J98" s="38"/>
      <c r="K98" s="38"/>
      <c r="L98" s="42"/>
      <c r="M98" s="214"/>
      <c r="N98" s="215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122</v>
      </c>
      <c r="AU98" s="15" t="s">
        <v>87</v>
      </c>
    </row>
    <row r="99" s="13" customFormat="1">
      <c r="A99" s="13"/>
      <c r="B99" s="216"/>
      <c r="C99" s="217"/>
      <c r="D99" s="218" t="s">
        <v>124</v>
      </c>
      <c r="E99" s="219" t="s">
        <v>19</v>
      </c>
      <c r="F99" s="220" t="s">
        <v>148</v>
      </c>
      <c r="G99" s="217"/>
      <c r="H99" s="221">
        <v>309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124</v>
      </c>
      <c r="AU99" s="227" t="s">
        <v>87</v>
      </c>
      <c r="AV99" s="13" t="s">
        <v>87</v>
      </c>
      <c r="AW99" s="13" t="s">
        <v>37</v>
      </c>
      <c r="AX99" s="13" t="s">
        <v>84</v>
      </c>
      <c r="AY99" s="227" t="s">
        <v>113</v>
      </c>
    </row>
    <row r="100" s="2" customFormat="1" ht="24.15" customHeight="1">
      <c r="A100" s="36"/>
      <c r="B100" s="37"/>
      <c r="C100" s="198" t="s">
        <v>149</v>
      </c>
      <c r="D100" s="198" t="s">
        <v>115</v>
      </c>
      <c r="E100" s="199" t="s">
        <v>150</v>
      </c>
      <c r="F100" s="200" t="s">
        <v>151</v>
      </c>
      <c r="G100" s="201" t="s">
        <v>152</v>
      </c>
      <c r="H100" s="202">
        <v>195.69999999999999</v>
      </c>
      <c r="I100" s="203"/>
      <c r="J100" s="204">
        <f>ROUND(I100*H100,2)</f>
        <v>0</v>
      </c>
      <c r="K100" s="200" t="s">
        <v>119</v>
      </c>
      <c r="L100" s="42"/>
      <c r="M100" s="205" t="s">
        <v>19</v>
      </c>
      <c r="N100" s="206" t="s">
        <v>47</v>
      </c>
      <c r="O100" s="82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9" t="s">
        <v>120</v>
      </c>
      <c r="AT100" s="209" t="s">
        <v>115</v>
      </c>
      <c r="AU100" s="209" t="s">
        <v>87</v>
      </c>
      <c r="AY100" s="15" t="s">
        <v>113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5" t="s">
        <v>84</v>
      </c>
      <c r="BK100" s="210">
        <f>ROUND(I100*H100,2)</f>
        <v>0</v>
      </c>
      <c r="BL100" s="15" t="s">
        <v>120</v>
      </c>
      <c r="BM100" s="209" t="s">
        <v>153</v>
      </c>
    </row>
    <row r="101" s="2" customFormat="1">
      <c r="A101" s="36"/>
      <c r="B101" s="37"/>
      <c r="C101" s="38"/>
      <c r="D101" s="211" t="s">
        <v>122</v>
      </c>
      <c r="E101" s="38"/>
      <c r="F101" s="212" t="s">
        <v>154</v>
      </c>
      <c r="G101" s="38"/>
      <c r="H101" s="38"/>
      <c r="I101" s="213"/>
      <c r="J101" s="38"/>
      <c r="K101" s="38"/>
      <c r="L101" s="42"/>
      <c r="M101" s="214"/>
      <c r="N101" s="215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122</v>
      </c>
      <c r="AU101" s="15" t="s">
        <v>87</v>
      </c>
    </row>
    <row r="102" s="13" customFormat="1">
      <c r="A102" s="13"/>
      <c r="B102" s="216"/>
      <c r="C102" s="217"/>
      <c r="D102" s="218" t="s">
        <v>124</v>
      </c>
      <c r="E102" s="219" t="s">
        <v>19</v>
      </c>
      <c r="F102" s="220" t="s">
        <v>155</v>
      </c>
      <c r="G102" s="217"/>
      <c r="H102" s="221">
        <v>195.69999999999999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124</v>
      </c>
      <c r="AU102" s="227" t="s">
        <v>87</v>
      </c>
      <c r="AV102" s="13" t="s">
        <v>87</v>
      </c>
      <c r="AW102" s="13" t="s">
        <v>37</v>
      </c>
      <c r="AX102" s="13" t="s">
        <v>84</v>
      </c>
      <c r="AY102" s="227" t="s">
        <v>113</v>
      </c>
    </row>
    <row r="103" s="2" customFormat="1" ht="24.15" customHeight="1">
      <c r="A103" s="36"/>
      <c r="B103" s="37"/>
      <c r="C103" s="198" t="s">
        <v>156</v>
      </c>
      <c r="D103" s="198" t="s">
        <v>115</v>
      </c>
      <c r="E103" s="199" t="s">
        <v>157</v>
      </c>
      <c r="F103" s="200" t="s">
        <v>158</v>
      </c>
      <c r="G103" s="201" t="s">
        <v>128</v>
      </c>
      <c r="H103" s="202">
        <v>412</v>
      </c>
      <c r="I103" s="203"/>
      <c r="J103" s="204">
        <f>ROUND(I103*H103,2)</f>
        <v>0</v>
      </c>
      <c r="K103" s="200" t="s">
        <v>119</v>
      </c>
      <c r="L103" s="42"/>
      <c r="M103" s="205" t="s">
        <v>19</v>
      </c>
      <c r="N103" s="206" t="s">
        <v>47</v>
      </c>
      <c r="O103" s="82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9" t="s">
        <v>120</v>
      </c>
      <c r="AT103" s="209" t="s">
        <v>115</v>
      </c>
      <c r="AU103" s="209" t="s">
        <v>87</v>
      </c>
      <c r="AY103" s="15" t="s">
        <v>113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5" t="s">
        <v>84</v>
      </c>
      <c r="BK103" s="210">
        <f>ROUND(I103*H103,2)</f>
        <v>0</v>
      </c>
      <c r="BL103" s="15" t="s">
        <v>120</v>
      </c>
      <c r="BM103" s="209" t="s">
        <v>159</v>
      </c>
    </row>
    <row r="104" s="2" customFormat="1">
      <c r="A104" s="36"/>
      <c r="B104" s="37"/>
      <c r="C104" s="38"/>
      <c r="D104" s="211" t="s">
        <v>122</v>
      </c>
      <c r="E104" s="38"/>
      <c r="F104" s="212" t="s">
        <v>160</v>
      </c>
      <c r="G104" s="38"/>
      <c r="H104" s="38"/>
      <c r="I104" s="213"/>
      <c r="J104" s="38"/>
      <c r="K104" s="38"/>
      <c r="L104" s="42"/>
      <c r="M104" s="214"/>
      <c r="N104" s="215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122</v>
      </c>
      <c r="AU104" s="15" t="s">
        <v>87</v>
      </c>
    </row>
    <row r="105" s="13" customFormat="1">
      <c r="A105" s="13"/>
      <c r="B105" s="216"/>
      <c r="C105" s="217"/>
      <c r="D105" s="218" t="s">
        <v>124</v>
      </c>
      <c r="E105" s="219" t="s">
        <v>19</v>
      </c>
      <c r="F105" s="220" t="s">
        <v>161</v>
      </c>
      <c r="G105" s="217"/>
      <c r="H105" s="221">
        <v>412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7" t="s">
        <v>124</v>
      </c>
      <c r="AU105" s="227" t="s">
        <v>87</v>
      </c>
      <c r="AV105" s="13" t="s">
        <v>87</v>
      </c>
      <c r="AW105" s="13" t="s">
        <v>37</v>
      </c>
      <c r="AX105" s="13" t="s">
        <v>84</v>
      </c>
      <c r="AY105" s="227" t="s">
        <v>113</v>
      </c>
    </row>
    <row r="106" s="2" customFormat="1" ht="24.15" customHeight="1">
      <c r="A106" s="36"/>
      <c r="B106" s="37"/>
      <c r="C106" s="198" t="s">
        <v>162</v>
      </c>
      <c r="D106" s="198" t="s">
        <v>115</v>
      </c>
      <c r="E106" s="199" t="s">
        <v>163</v>
      </c>
      <c r="F106" s="200" t="s">
        <v>164</v>
      </c>
      <c r="G106" s="201" t="s">
        <v>118</v>
      </c>
      <c r="H106" s="202">
        <v>2060</v>
      </c>
      <c r="I106" s="203"/>
      <c r="J106" s="204">
        <f>ROUND(I106*H106,2)</f>
        <v>0</v>
      </c>
      <c r="K106" s="200" t="s">
        <v>119</v>
      </c>
      <c r="L106" s="42"/>
      <c r="M106" s="205" t="s">
        <v>19</v>
      </c>
      <c r="N106" s="206" t="s">
        <v>47</v>
      </c>
      <c r="O106" s="82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9" t="s">
        <v>120</v>
      </c>
      <c r="AT106" s="209" t="s">
        <v>115</v>
      </c>
      <c r="AU106" s="209" t="s">
        <v>87</v>
      </c>
      <c r="AY106" s="15" t="s">
        <v>113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5" t="s">
        <v>84</v>
      </c>
      <c r="BK106" s="210">
        <f>ROUND(I106*H106,2)</f>
        <v>0</v>
      </c>
      <c r="BL106" s="15" t="s">
        <v>120</v>
      </c>
      <c r="BM106" s="209" t="s">
        <v>165</v>
      </c>
    </row>
    <row r="107" s="2" customFormat="1">
      <c r="A107" s="36"/>
      <c r="B107" s="37"/>
      <c r="C107" s="38"/>
      <c r="D107" s="211" t="s">
        <v>122</v>
      </c>
      <c r="E107" s="38"/>
      <c r="F107" s="212" t="s">
        <v>166</v>
      </c>
      <c r="G107" s="38"/>
      <c r="H107" s="38"/>
      <c r="I107" s="213"/>
      <c r="J107" s="38"/>
      <c r="K107" s="38"/>
      <c r="L107" s="42"/>
      <c r="M107" s="214"/>
      <c r="N107" s="215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122</v>
      </c>
      <c r="AU107" s="15" t="s">
        <v>87</v>
      </c>
    </row>
    <row r="108" s="13" customFormat="1">
      <c r="A108" s="13"/>
      <c r="B108" s="216"/>
      <c r="C108" s="217"/>
      <c r="D108" s="218" t="s">
        <v>124</v>
      </c>
      <c r="E108" s="219" t="s">
        <v>19</v>
      </c>
      <c r="F108" s="220" t="s">
        <v>125</v>
      </c>
      <c r="G108" s="217"/>
      <c r="H108" s="221">
        <v>2060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124</v>
      </c>
      <c r="AU108" s="227" t="s">
        <v>87</v>
      </c>
      <c r="AV108" s="13" t="s">
        <v>87</v>
      </c>
      <c r="AW108" s="13" t="s">
        <v>37</v>
      </c>
      <c r="AX108" s="13" t="s">
        <v>84</v>
      </c>
      <c r="AY108" s="227" t="s">
        <v>113</v>
      </c>
    </row>
    <row r="109" s="2" customFormat="1" ht="16.5" customHeight="1">
      <c r="A109" s="36"/>
      <c r="B109" s="37"/>
      <c r="C109" s="228" t="s">
        <v>167</v>
      </c>
      <c r="D109" s="228" t="s">
        <v>168</v>
      </c>
      <c r="E109" s="229" t="s">
        <v>169</v>
      </c>
      <c r="F109" s="230" t="s">
        <v>170</v>
      </c>
      <c r="G109" s="231" t="s">
        <v>128</v>
      </c>
      <c r="H109" s="232">
        <v>106.09</v>
      </c>
      <c r="I109" s="233"/>
      <c r="J109" s="234">
        <f>ROUND(I109*H109,2)</f>
        <v>0</v>
      </c>
      <c r="K109" s="230" t="s">
        <v>119</v>
      </c>
      <c r="L109" s="235"/>
      <c r="M109" s="236" t="s">
        <v>19</v>
      </c>
      <c r="N109" s="237" t="s">
        <v>47</v>
      </c>
      <c r="O109" s="82"/>
      <c r="P109" s="207">
        <f>O109*H109</f>
        <v>0</v>
      </c>
      <c r="Q109" s="207">
        <v>0.20999999999999999</v>
      </c>
      <c r="R109" s="207">
        <f>Q109*H109</f>
        <v>22.2789</v>
      </c>
      <c r="S109" s="207">
        <v>0</v>
      </c>
      <c r="T109" s="208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9" t="s">
        <v>162</v>
      </c>
      <c r="AT109" s="209" t="s">
        <v>168</v>
      </c>
      <c r="AU109" s="209" t="s">
        <v>87</v>
      </c>
      <c r="AY109" s="15" t="s">
        <v>113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5" t="s">
        <v>84</v>
      </c>
      <c r="BK109" s="210">
        <f>ROUND(I109*H109,2)</f>
        <v>0</v>
      </c>
      <c r="BL109" s="15" t="s">
        <v>120</v>
      </c>
      <c r="BM109" s="209" t="s">
        <v>171</v>
      </c>
    </row>
    <row r="110" s="13" customFormat="1">
      <c r="A110" s="13"/>
      <c r="B110" s="216"/>
      <c r="C110" s="217"/>
      <c r="D110" s="218" t="s">
        <v>124</v>
      </c>
      <c r="E110" s="219" t="s">
        <v>19</v>
      </c>
      <c r="F110" s="220" t="s">
        <v>172</v>
      </c>
      <c r="G110" s="217"/>
      <c r="H110" s="221">
        <v>106.09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124</v>
      </c>
      <c r="AU110" s="227" t="s">
        <v>87</v>
      </c>
      <c r="AV110" s="13" t="s">
        <v>87</v>
      </c>
      <c r="AW110" s="13" t="s">
        <v>37</v>
      </c>
      <c r="AX110" s="13" t="s">
        <v>84</v>
      </c>
      <c r="AY110" s="227" t="s">
        <v>113</v>
      </c>
    </row>
    <row r="111" s="2" customFormat="1" ht="24.15" customHeight="1">
      <c r="A111" s="36"/>
      <c r="B111" s="37"/>
      <c r="C111" s="198" t="s">
        <v>173</v>
      </c>
      <c r="D111" s="198" t="s">
        <v>115</v>
      </c>
      <c r="E111" s="199" t="s">
        <v>174</v>
      </c>
      <c r="F111" s="200" t="s">
        <v>175</v>
      </c>
      <c r="G111" s="201" t="s">
        <v>118</v>
      </c>
      <c r="H111" s="202">
        <v>2060</v>
      </c>
      <c r="I111" s="203"/>
      <c r="J111" s="204">
        <f>ROUND(I111*H111,2)</f>
        <v>0</v>
      </c>
      <c r="K111" s="200" t="s">
        <v>119</v>
      </c>
      <c r="L111" s="42"/>
      <c r="M111" s="205" t="s">
        <v>19</v>
      </c>
      <c r="N111" s="206" t="s">
        <v>47</v>
      </c>
      <c r="O111" s="82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9" t="s">
        <v>120</v>
      </c>
      <c r="AT111" s="209" t="s">
        <v>115</v>
      </c>
      <c r="AU111" s="209" t="s">
        <v>87</v>
      </c>
      <c r="AY111" s="15" t="s">
        <v>113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84</v>
      </c>
      <c r="BK111" s="210">
        <f>ROUND(I111*H111,2)</f>
        <v>0</v>
      </c>
      <c r="BL111" s="15" t="s">
        <v>120</v>
      </c>
      <c r="BM111" s="209" t="s">
        <v>176</v>
      </c>
    </row>
    <row r="112" s="2" customFormat="1">
      <c r="A112" s="36"/>
      <c r="B112" s="37"/>
      <c r="C112" s="38"/>
      <c r="D112" s="211" t="s">
        <v>122</v>
      </c>
      <c r="E112" s="38"/>
      <c r="F112" s="212" t="s">
        <v>177</v>
      </c>
      <c r="G112" s="38"/>
      <c r="H112" s="38"/>
      <c r="I112" s="213"/>
      <c r="J112" s="38"/>
      <c r="K112" s="38"/>
      <c r="L112" s="42"/>
      <c r="M112" s="214"/>
      <c r="N112" s="215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122</v>
      </c>
      <c r="AU112" s="15" t="s">
        <v>87</v>
      </c>
    </row>
    <row r="113" s="13" customFormat="1">
      <c r="A113" s="13"/>
      <c r="B113" s="216"/>
      <c r="C113" s="217"/>
      <c r="D113" s="218" t="s">
        <v>124</v>
      </c>
      <c r="E113" s="219" t="s">
        <v>19</v>
      </c>
      <c r="F113" s="220" t="s">
        <v>125</v>
      </c>
      <c r="G113" s="217"/>
      <c r="H113" s="221">
        <v>2060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124</v>
      </c>
      <c r="AU113" s="227" t="s">
        <v>87</v>
      </c>
      <c r="AV113" s="13" t="s">
        <v>87</v>
      </c>
      <c r="AW113" s="13" t="s">
        <v>37</v>
      </c>
      <c r="AX113" s="13" t="s">
        <v>84</v>
      </c>
      <c r="AY113" s="227" t="s">
        <v>113</v>
      </c>
    </row>
    <row r="114" s="2" customFormat="1" ht="16.5" customHeight="1">
      <c r="A114" s="36"/>
      <c r="B114" s="37"/>
      <c r="C114" s="228" t="s">
        <v>178</v>
      </c>
      <c r="D114" s="228" t="s">
        <v>168</v>
      </c>
      <c r="E114" s="229" t="s">
        <v>179</v>
      </c>
      <c r="F114" s="230" t="s">
        <v>180</v>
      </c>
      <c r="G114" s="231" t="s">
        <v>181</v>
      </c>
      <c r="H114" s="232">
        <v>74.263000000000005</v>
      </c>
      <c r="I114" s="233"/>
      <c r="J114" s="234">
        <f>ROUND(I114*H114,2)</f>
        <v>0</v>
      </c>
      <c r="K114" s="230" t="s">
        <v>119</v>
      </c>
      <c r="L114" s="235"/>
      <c r="M114" s="236" t="s">
        <v>19</v>
      </c>
      <c r="N114" s="237" t="s">
        <v>47</v>
      </c>
      <c r="O114" s="82"/>
      <c r="P114" s="207">
        <f>O114*H114</f>
        <v>0</v>
      </c>
      <c r="Q114" s="207">
        <v>0.001</v>
      </c>
      <c r="R114" s="207">
        <f>Q114*H114</f>
        <v>0.07426300000000001</v>
      </c>
      <c r="S114" s="207">
        <v>0</v>
      </c>
      <c r="T114" s="20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9" t="s">
        <v>162</v>
      </c>
      <c r="AT114" s="209" t="s">
        <v>168</v>
      </c>
      <c r="AU114" s="209" t="s">
        <v>87</v>
      </c>
      <c r="AY114" s="15" t="s">
        <v>113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5" t="s">
        <v>84</v>
      </c>
      <c r="BK114" s="210">
        <f>ROUND(I114*H114,2)</f>
        <v>0</v>
      </c>
      <c r="BL114" s="15" t="s">
        <v>120</v>
      </c>
      <c r="BM114" s="209" t="s">
        <v>182</v>
      </c>
    </row>
    <row r="115" s="13" customFormat="1">
      <c r="A115" s="13"/>
      <c r="B115" s="216"/>
      <c r="C115" s="217"/>
      <c r="D115" s="218" t="s">
        <v>124</v>
      </c>
      <c r="E115" s="219" t="s">
        <v>19</v>
      </c>
      <c r="F115" s="220" t="s">
        <v>183</v>
      </c>
      <c r="G115" s="217"/>
      <c r="H115" s="221">
        <v>74.263000000000005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7" t="s">
        <v>124</v>
      </c>
      <c r="AU115" s="227" t="s">
        <v>87</v>
      </c>
      <c r="AV115" s="13" t="s">
        <v>87</v>
      </c>
      <c r="AW115" s="13" t="s">
        <v>37</v>
      </c>
      <c r="AX115" s="13" t="s">
        <v>84</v>
      </c>
      <c r="AY115" s="227" t="s">
        <v>113</v>
      </c>
    </row>
    <row r="116" s="2" customFormat="1" ht="21.75" customHeight="1">
      <c r="A116" s="36"/>
      <c r="B116" s="37"/>
      <c r="C116" s="198" t="s">
        <v>184</v>
      </c>
      <c r="D116" s="198" t="s">
        <v>115</v>
      </c>
      <c r="E116" s="199" t="s">
        <v>185</v>
      </c>
      <c r="F116" s="200" t="s">
        <v>186</v>
      </c>
      <c r="G116" s="201" t="s">
        <v>118</v>
      </c>
      <c r="H116" s="202">
        <v>2060</v>
      </c>
      <c r="I116" s="203"/>
      <c r="J116" s="204">
        <f>ROUND(I116*H116,2)</f>
        <v>0</v>
      </c>
      <c r="K116" s="200" t="s">
        <v>119</v>
      </c>
      <c r="L116" s="42"/>
      <c r="M116" s="205" t="s">
        <v>19</v>
      </c>
      <c r="N116" s="206" t="s">
        <v>47</v>
      </c>
      <c r="O116" s="82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9" t="s">
        <v>120</v>
      </c>
      <c r="AT116" s="209" t="s">
        <v>115</v>
      </c>
      <c r="AU116" s="209" t="s">
        <v>87</v>
      </c>
      <c r="AY116" s="15" t="s">
        <v>113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5" t="s">
        <v>84</v>
      </c>
      <c r="BK116" s="210">
        <f>ROUND(I116*H116,2)</f>
        <v>0</v>
      </c>
      <c r="BL116" s="15" t="s">
        <v>120</v>
      </c>
      <c r="BM116" s="209" t="s">
        <v>187</v>
      </c>
    </row>
    <row r="117" s="2" customFormat="1">
      <c r="A117" s="36"/>
      <c r="B117" s="37"/>
      <c r="C117" s="38"/>
      <c r="D117" s="211" t="s">
        <v>122</v>
      </c>
      <c r="E117" s="38"/>
      <c r="F117" s="212" t="s">
        <v>188</v>
      </c>
      <c r="G117" s="38"/>
      <c r="H117" s="38"/>
      <c r="I117" s="213"/>
      <c r="J117" s="38"/>
      <c r="K117" s="38"/>
      <c r="L117" s="42"/>
      <c r="M117" s="214"/>
      <c r="N117" s="215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122</v>
      </c>
      <c r="AU117" s="15" t="s">
        <v>87</v>
      </c>
    </row>
    <row r="118" s="13" customFormat="1">
      <c r="A118" s="13"/>
      <c r="B118" s="216"/>
      <c r="C118" s="217"/>
      <c r="D118" s="218" t="s">
        <v>124</v>
      </c>
      <c r="E118" s="219" t="s">
        <v>19</v>
      </c>
      <c r="F118" s="220" t="s">
        <v>125</v>
      </c>
      <c r="G118" s="217"/>
      <c r="H118" s="221">
        <v>2060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124</v>
      </c>
      <c r="AU118" s="227" t="s">
        <v>87</v>
      </c>
      <c r="AV118" s="13" t="s">
        <v>87</v>
      </c>
      <c r="AW118" s="13" t="s">
        <v>37</v>
      </c>
      <c r="AX118" s="13" t="s">
        <v>84</v>
      </c>
      <c r="AY118" s="227" t="s">
        <v>113</v>
      </c>
    </row>
    <row r="119" s="2" customFormat="1" ht="16.5" customHeight="1">
      <c r="A119" s="36"/>
      <c r="B119" s="37"/>
      <c r="C119" s="198" t="s">
        <v>189</v>
      </c>
      <c r="D119" s="198" t="s">
        <v>115</v>
      </c>
      <c r="E119" s="199" t="s">
        <v>190</v>
      </c>
      <c r="F119" s="200" t="s">
        <v>191</v>
      </c>
      <c r="G119" s="201" t="s">
        <v>118</v>
      </c>
      <c r="H119" s="202">
        <v>2060</v>
      </c>
      <c r="I119" s="203"/>
      <c r="J119" s="204">
        <f>ROUND(I119*H119,2)</f>
        <v>0</v>
      </c>
      <c r="K119" s="200" t="s">
        <v>119</v>
      </c>
      <c r="L119" s="42"/>
      <c r="M119" s="205" t="s">
        <v>19</v>
      </c>
      <c r="N119" s="206" t="s">
        <v>47</v>
      </c>
      <c r="O119" s="82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9" t="s">
        <v>120</v>
      </c>
      <c r="AT119" s="209" t="s">
        <v>115</v>
      </c>
      <c r="AU119" s="209" t="s">
        <v>87</v>
      </c>
      <c r="AY119" s="15" t="s">
        <v>113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5" t="s">
        <v>84</v>
      </c>
      <c r="BK119" s="210">
        <f>ROUND(I119*H119,2)</f>
        <v>0</v>
      </c>
      <c r="BL119" s="15" t="s">
        <v>120</v>
      </c>
      <c r="BM119" s="209" t="s">
        <v>192</v>
      </c>
    </row>
    <row r="120" s="2" customFormat="1">
      <c r="A120" s="36"/>
      <c r="B120" s="37"/>
      <c r="C120" s="38"/>
      <c r="D120" s="211" t="s">
        <v>122</v>
      </c>
      <c r="E120" s="38"/>
      <c r="F120" s="212" t="s">
        <v>193</v>
      </c>
      <c r="G120" s="38"/>
      <c r="H120" s="38"/>
      <c r="I120" s="213"/>
      <c r="J120" s="38"/>
      <c r="K120" s="38"/>
      <c r="L120" s="42"/>
      <c r="M120" s="214"/>
      <c r="N120" s="215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122</v>
      </c>
      <c r="AU120" s="15" t="s">
        <v>87</v>
      </c>
    </row>
    <row r="121" s="13" customFormat="1">
      <c r="A121" s="13"/>
      <c r="B121" s="216"/>
      <c r="C121" s="217"/>
      <c r="D121" s="218" t="s">
        <v>124</v>
      </c>
      <c r="E121" s="219" t="s">
        <v>19</v>
      </c>
      <c r="F121" s="220" t="s">
        <v>125</v>
      </c>
      <c r="G121" s="217"/>
      <c r="H121" s="221">
        <v>2060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7" t="s">
        <v>124</v>
      </c>
      <c r="AU121" s="227" t="s">
        <v>87</v>
      </c>
      <c r="AV121" s="13" t="s">
        <v>87</v>
      </c>
      <c r="AW121" s="13" t="s">
        <v>37</v>
      </c>
      <c r="AX121" s="13" t="s">
        <v>84</v>
      </c>
      <c r="AY121" s="227" t="s">
        <v>113</v>
      </c>
    </row>
    <row r="122" s="2" customFormat="1" ht="16.5" customHeight="1">
      <c r="A122" s="36"/>
      <c r="B122" s="37"/>
      <c r="C122" s="198" t="s">
        <v>194</v>
      </c>
      <c r="D122" s="198" t="s">
        <v>115</v>
      </c>
      <c r="E122" s="199" t="s">
        <v>195</v>
      </c>
      <c r="F122" s="200" t="s">
        <v>196</v>
      </c>
      <c r="G122" s="201" t="s">
        <v>118</v>
      </c>
      <c r="H122" s="202">
        <v>2060</v>
      </c>
      <c r="I122" s="203"/>
      <c r="J122" s="204">
        <f>ROUND(I122*H122,2)</f>
        <v>0</v>
      </c>
      <c r="K122" s="200" t="s">
        <v>119</v>
      </c>
      <c r="L122" s="42"/>
      <c r="M122" s="205" t="s">
        <v>19</v>
      </c>
      <c r="N122" s="206" t="s">
        <v>47</v>
      </c>
      <c r="O122" s="82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9" t="s">
        <v>120</v>
      </c>
      <c r="AT122" s="209" t="s">
        <v>115</v>
      </c>
      <c r="AU122" s="209" t="s">
        <v>87</v>
      </c>
      <c r="AY122" s="15" t="s">
        <v>113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5" t="s">
        <v>84</v>
      </c>
      <c r="BK122" s="210">
        <f>ROUND(I122*H122,2)</f>
        <v>0</v>
      </c>
      <c r="BL122" s="15" t="s">
        <v>120</v>
      </c>
      <c r="BM122" s="209" t="s">
        <v>197</v>
      </c>
    </row>
    <row r="123" s="2" customFormat="1">
      <c r="A123" s="36"/>
      <c r="B123" s="37"/>
      <c r="C123" s="38"/>
      <c r="D123" s="211" t="s">
        <v>122</v>
      </c>
      <c r="E123" s="38"/>
      <c r="F123" s="212" t="s">
        <v>198</v>
      </c>
      <c r="G123" s="38"/>
      <c r="H123" s="38"/>
      <c r="I123" s="213"/>
      <c r="J123" s="38"/>
      <c r="K123" s="38"/>
      <c r="L123" s="42"/>
      <c r="M123" s="214"/>
      <c r="N123" s="215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122</v>
      </c>
      <c r="AU123" s="15" t="s">
        <v>87</v>
      </c>
    </row>
    <row r="124" s="13" customFormat="1">
      <c r="A124" s="13"/>
      <c r="B124" s="216"/>
      <c r="C124" s="217"/>
      <c r="D124" s="218" t="s">
        <v>124</v>
      </c>
      <c r="E124" s="219" t="s">
        <v>19</v>
      </c>
      <c r="F124" s="220" t="s">
        <v>125</v>
      </c>
      <c r="G124" s="217"/>
      <c r="H124" s="221">
        <v>2060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7" t="s">
        <v>124</v>
      </c>
      <c r="AU124" s="227" t="s">
        <v>87</v>
      </c>
      <c r="AV124" s="13" t="s">
        <v>87</v>
      </c>
      <c r="AW124" s="13" t="s">
        <v>37</v>
      </c>
      <c r="AX124" s="13" t="s">
        <v>84</v>
      </c>
      <c r="AY124" s="227" t="s">
        <v>113</v>
      </c>
    </row>
    <row r="125" s="2" customFormat="1" ht="16.5" customHeight="1">
      <c r="A125" s="36"/>
      <c r="B125" s="37"/>
      <c r="C125" s="198" t="s">
        <v>8</v>
      </c>
      <c r="D125" s="198" t="s">
        <v>115</v>
      </c>
      <c r="E125" s="199" t="s">
        <v>199</v>
      </c>
      <c r="F125" s="200" t="s">
        <v>200</v>
      </c>
      <c r="G125" s="201" t="s">
        <v>118</v>
      </c>
      <c r="H125" s="202">
        <v>2060</v>
      </c>
      <c r="I125" s="203"/>
      <c r="J125" s="204">
        <f>ROUND(I125*H125,2)</f>
        <v>0</v>
      </c>
      <c r="K125" s="200" t="s">
        <v>119</v>
      </c>
      <c r="L125" s="42"/>
      <c r="M125" s="205" t="s">
        <v>19</v>
      </c>
      <c r="N125" s="206" t="s">
        <v>47</v>
      </c>
      <c r="O125" s="8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9" t="s">
        <v>120</v>
      </c>
      <c r="AT125" s="209" t="s">
        <v>115</v>
      </c>
      <c r="AU125" s="209" t="s">
        <v>87</v>
      </c>
      <c r="AY125" s="15" t="s">
        <v>113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84</v>
      </c>
      <c r="BK125" s="210">
        <f>ROUND(I125*H125,2)</f>
        <v>0</v>
      </c>
      <c r="BL125" s="15" t="s">
        <v>120</v>
      </c>
      <c r="BM125" s="209" t="s">
        <v>201</v>
      </c>
    </row>
    <row r="126" s="2" customFormat="1">
      <c r="A126" s="36"/>
      <c r="B126" s="37"/>
      <c r="C126" s="38"/>
      <c r="D126" s="211" t="s">
        <v>122</v>
      </c>
      <c r="E126" s="38"/>
      <c r="F126" s="212" t="s">
        <v>202</v>
      </c>
      <c r="G126" s="38"/>
      <c r="H126" s="38"/>
      <c r="I126" s="213"/>
      <c r="J126" s="38"/>
      <c r="K126" s="38"/>
      <c r="L126" s="42"/>
      <c r="M126" s="214"/>
      <c r="N126" s="215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87</v>
      </c>
    </row>
    <row r="127" s="13" customFormat="1">
      <c r="A127" s="13"/>
      <c r="B127" s="216"/>
      <c r="C127" s="217"/>
      <c r="D127" s="218" t="s">
        <v>124</v>
      </c>
      <c r="E127" s="219" t="s">
        <v>19</v>
      </c>
      <c r="F127" s="220" t="s">
        <v>203</v>
      </c>
      <c r="G127" s="217"/>
      <c r="H127" s="221">
        <v>2060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7" t="s">
        <v>124</v>
      </c>
      <c r="AU127" s="227" t="s">
        <v>87</v>
      </c>
      <c r="AV127" s="13" t="s">
        <v>87</v>
      </c>
      <c r="AW127" s="13" t="s">
        <v>37</v>
      </c>
      <c r="AX127" s="13" t="s">
        <v>84</v>
      </c>
      <c r="AY127" s="227" t="s">
        <v>113</v>
      </c>
    </row>
    <row r="128" s="2" customFormat="1" ht="24.15" customHeight="1">
      <c r="A128" s="36"/>
      <c r="B128" s="37"/>
      <c r="C128" s="198" t="s">
        <v>204</v>
      </c>
      <c r="D128" s="198" t="s">
        <v>115</v>
      </c>
      <c r="E128" s="199" t="s">
        <v>205</v>
      </c>
      <c r="F128" s="200" t="s">
        <v>206</v>
      </c>
      <c r="G128" s="201" t="s">
        <v>118</v>
      </c>
      <c r="H128" s="202">
        <v>2060</v>
      </c>
      <c r="I128" s="203"/>
      <c r="J128" s="204">
        <f>ROUND(I128*H128,2)</f>
        <v>0</v>
      </c>
      <c r="K128" s="200" t="s">
        <v>119</v>
      </c>
      <c r="L128" s="42"/>
      <c r="M128" s="205" t="s">
        <v>19</v>
      </c>
      <c r="N128" s="206" t="s">
        <v>47</v>
      </c>
      <c r="O128" s="82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9" t="s">
        <v>120</v>
      </c>
      <c r="AT128" s="209" t="s">
        <v>115</v>
      </c>
      <c r="AU128" s="209" t="s">
        <v>87</v>
      </c>
      <c r="AY128" s="15" t="s">
        <v>113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84</v>
      </c>
      <c r="BK128" s="210">
        <f>ROUND(I128*H128,2)</f>
        <v>0</v>
      </c>
      <c r="BL128" s="15" t="s">
        <v>120</v>
      </c>
      <c r="BM128" s="209" t="s">
        <v>207</v>
      </c>
    </row>
    <row r="129" s="2" customFormat="1">
      <c r="A129" s="36"/>
      <c r="B129" s="37"/>
      <c r="C129" s="38"/>
      <c r="D129" s="211" t="s">
        <v>122</v>
      </c>
      <c r="E129" s="38"/>
      <c r="F129" s="212" t="s">
        <v>208</v>
      </c>
      <c r="G129" s="38"/>
      <c r="H129" s="38"/>
      <c r="I129" s="213"/>
      <c r="J129" s="38"/>
      <c r="K129" s="38"/>
      <c r="L129" s="42"/>
      <c r="M129" s="214"/>
      <c r="N129" s="215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122</v>
      </c>
      <c r="AU129" s="15" t="s">
        <v>87</v>
      </c>
    </row>
    <row r="130" s="13" customFormat="1">
      <c r="A130" s="13"/>
      <c r="B130" s="216"/>
      <c r="C130" s="217"/>
      <c r="D130" s="218" t="s">
        <v>124</v>
      </c>
      <c r="E130" s="219" t="s">
        <v>19</v>
      </c>
      <c r="F130" s="220" t="s">
        <v>203</v>
      </c>
      <c r="G130" s="217"/>
      <c r="H130" s="221">
        <v>2060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7" t="s">
        <v>124</v>
      </c>
      <c r="AU130" s="227" t="s">
        <v>87</v>
      </c>
      <c r="AV130" s="13" t="s">
        <v>87</v>
      </c>
      <c r="AW130" s="13" t="s">
        <v>37</v>
      </c>
      <c r="AX130" s="13" t="s">
        <v>84</v>
      </c>
      <c r="AY130" s="227" t="s">
        <v>113</v>
      </c>
    </row>
    <row r="131" s="2" customFormat="1" ht="21.75" customHeight="1">
      <c r="A131" s="36"/>
      <c r="B131" s="37"/>
      <c r="C131" s="198" t="s">
        <v>209</v>
      </c>
      <c r="D131" s="198" t="s">
        <v>115</v>
      </c>
      <c r="E131" s="199" t="s">
        <v>210</v>
      </c>
      <c r="F131" s="200" t="s">
        <v>211</v>
      </c>
      <c r="G131" s="201" t="s">
        <v>118</v>
      </c>
      <c r="H131" s="202">
        <v>2060</v>
      </c>
      <c r="I131" s="203"/>
      <c r="J131" s="204">
        <f>ROUND(I131*H131,2)</f>
        <v>0</v>
      </c>
      <c r="K131" s="200" t="s">
        <v>119</v>
      </c>
      <c r="L131" s="42"/>
      <c r="M131" s="205" t="s">
        <v>19</v>
      </c>
      <c r="N131" s="206" t="s">
        <v>47</v>
      </c>
      <c r="O131" s="82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9" t="s">
        <v>120</v>
      </c>
      <c r="AT131" s="209" t="s">
        <v>115</v>
      </c>
      <c r="AU131" s="209" t="s">
        <v>87</v>
      </c>
      <c r="AY131" s="15" t="s">
        <v>113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5" t="s">
        <v>84</v>
      </c>
      <c r="BK131" s="210">
        <f>ROUND(I131*H131,2)</f>
        <v>0</v>
      </c>
      <c r="BL131" s="15" t="s">
        <v>120</v>
      </c>
      <c r="BM131" s="209" t="s">
        <v>212</v>
      </c>
    </row>
    <row r="132" s="2" customFormat="1">
      <c r="A132" s="36"/>
      <c r="B132" s="37"/>
      <c r="C132" s="38"/>
      <c r="D132" s="211" t="s">
        <v>122</v>
      </c>
      <c r="E132" s="38"/>
      <c r="F132" s="212" t="s">
        <v>213</v>
      </c>
      <c r="G132" s="38"/>
      <c r="H132" s="38"/>
      <c r="I132" s="213"/>
      <c r="J132" s="38"/>
      <c r="K132" s="38"/>
      <c r="L132" s="42"/>
      <c r="M132" s="214"/>
      <c r="N132" s="215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122</v>
      </c>
      <c r="AU132" s="15" t="s">
        <v>87</v>
      </c>
    </row>
    <row r="133" s="13" customFormat="1">
      <c r="A133" s="13"/>
      <c r="B133" s="216"/>
      <c r="C133" s="217"/>
      <c r="D133" s="218" t="s">
        <v>124</v>
      </c>
      <c r="E133" s="219" t="s">
        <v>19</v>
      </c>
      <c r="F133" s="220" t="s">
        <v>214</v>
      </c>
      <c r="G133" s="217"/>
      <c r="H133" s="221">
        <v>2060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7" t="s">
        <v>124</v>
      </c>
      <c r="AU133" s="227" t="s">
        <v>87</v>
      </c>
      <c r="AV133" s="13" t="s">
        <v>87</v>
      </c>
      <c r="AW133" s="13" t="s">
        <v>37</v>
      </c>
      <c r="AX133" s="13" t="s">
        <v>84</v>
      </c>
      <c r="AY133" s="227" t="s">
        <v>113</v>
      </c>
    </row>
    <row r="134" s="2" customFormat="1" ht="16.5" customHeight="1">
      <c r="A134" s="36"/>
      <c r="B134" s="37"/>
      <c r="C134" s="228" t="s">
        <v>215</v>
      </c>
      <c r="D134" s="228" t="s">
        <v>168</v>
      </c>
      <c r="E134" s="229" t="s">
        <v>216</v>
      </c>
      <c r="F134" s="230" t="s">
        <v>217</v>
      </c>
      <c r="G134" s="231" t="s">
        <v>218</v>
      </c>
      <c r="H134" s="232">
        <v>3.2999999999999998</v>
      </c>
      <c r="I134" s="233"/>
      <c r="J134" s="234">
        <f>ROUND(I134*H134,2)</f>
        <v>0</v>
      </c>
      <c r="K134" s="230" t="s">
        <v>119</v>
      </c>
      <c r="L134" s="235"/>
      <c r="M134" s="236" t="s">
        <v>19</v>
      </c>
      <c r="N134" s="237" t="s">
        <v>47</v>
      </c>
      <c r="O134" s="82"/>
      <c r="P134" s="207">
        <f>O134*H134</f>
        <v>0</v>
      </c>
      <c r="Q134" s="207">
        <v>0.001</v>
      </c>
      <c r="R134" s="207">
        <f>Q134*H134</f>
        <v>0.0033</v>
      </c>
      <c r="S134" s="207">
        <v>0</v>
      </c>
      <c r="T134" s="20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9" t="s">
        <v>162</v>
      </c>
      <c r="AT134" s="209" t="s">
        <v>168</v>
      </c>
      <c r="AU134" s="209" t="s">
        <v>87</v>
      </c>
      <c r="AY134" s="15" t="s">
        <v>113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5" t="s">
        <v>84</v>
      </c>
      <c r="BK134" s="210">
        <f>ROUND(I134*H134,2)</f>
        <v>0</v>
      </c>
      <c r="BL134" s="15" t="s">
        <v>120</v>
      </c>
      <c r="BM134" s="209" t="s">
        <v>219</v>
      </c>
    </row>
    <row r="135" s="12" customFormat="1" ht="22.8" customHeight="1">
      <c r="A135" s="12"/>
      <c r="B135" s="182"/>
      <c r="C135" s="183"/>
      <c r="D135" s="184" t="s">
        <v>75</v>
      </c>
      <c r="E135" s="196" t="s">
        <v>220</v>
      </c>
      <c r="F135" s="196" t="s">
        <v>221</v>
      </c>
      <c r="G135" s="183"/>
      <c r="H135" s="183"/>
      <c r="I135" s="186"/>
      <c r="J135" s="197">
        <f>BK135</f>
        <v>0</v>
      </c>
      <c r="K135" s="183"/>
      <c r="L135" s="188"/>
      <c r="M135" s="189"/>
      <c r="N135" s="190"/>
      <c r="O135" s="190"/>
      <c r="P135" s="191">
        <f>SUM(P136:P137)</f>
        <v>0</v>
      </c>
      <c r="Q135" s="190"/>
      <c r="R135" s="191">
        <f>SUM(R136:R137)</f>
        <v>0</v>
      </c>
      <c r="S135" s="190"/>
      <c r="T135" s="19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3" t="s">
        <v>84</v>
      </c>
      <c r="AT135" s="194" t="s">
        <v>75</v>
      </c>
      <c r="AU135" s="194" t="s">
        <v>84</v>
      </c>
      <c r="AY135" s="193" t="s">
        <v>113</v>
      </c>
      <c r="BK135" s="195">
        <f>SUM(BK136:BK137)</f>
        <v>0</v>
      </c>
    </row>
    <row r="136" s="2" customFormat="1" ht="16.5" customHeight="1">
      <c r="A136" s="36"/>
      <c r="B136" s="37"/>
      <c r="C136" s="198" t="s">
        <v>222</v>
      </c>
      <c r="D136" s="198" t="s">
        <v>115</v>
      </c>
      <c r="E136" s="199" t="s">
        <v>223</v>
      </c>
      <c r="F136" s="200" t="s">
        <v>224</v>
      </c>
      <c r="G136" s="201" t="s">
        <v>152</v>
      </c>
      <c r="H136" s="202">
        <v>22.356000000000002</v>
      </c>
      <c r="I136" s="203"/>
      <c r="J136" s="204">
        <f>ROUND(I136*H136,2)</f>
        <v>0</v>
      </c>
      <c r="K136" s="200" t="s">
        <v>119</v>
      </c>
      <c r="L136" s="42"/>
      <c r="M136" s="205" t="s">
        <v>19</v>
      </c>
      <c r="N136" s="206" t="s">
        <v>47</v>
      </c>
      <c r="O136" s="82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9" t="s">
        <v>120</v>
      </c>
      <c r="AT136" s="209" t="s">
        <v>115</v>
      </c>
      <c r="AU136" s="209" t="s">
        <v>87</v>
      </c>
      <c r="AY136" s="15" t="s">
        <v>113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84</v>
      </c>
      <c r="BK136" s="210">
        <f>ROUND(I136*H136,2)</f>
        <v>0</v>
      </c>
      <c r="BL136" s="15" t="s">
        <v>120</v>
      </c>
      <c r="BM136" s="209" t="s">
        <v>225</v>
      </c>
    </row>
    <row r="137" s="2" customFormat="1">
      <c r="A137" s="36"/>
      <c r="B137" s="37"/>
      <c r="C137" s="38"/>
      <c r="D137" s="211" t="s">
        <v>122</v>
      </c>
      <c r="E137" s="38"/>
      <c r="F137" s="212" t="s">
        <v>226</v>
      </c>
      <c r="G137" s="38"/>
      <c r="H137" s="38"/>
      <c r="I137" s="213"/>
      <c r="J137" s="38"/>
      <c r="K137" s="38"/>
      <c r="L137" s="42"/>
      <c r="M137" s="238"/>
      <c r="N137" s="239"/>
      <c r="O137" s="240"/>
      <c r="P137" s="240"/>
      <c r="Q137" s="240"/>
      <c r="R137" s="240"/>
      <c r="S137" s="240"/>
      <c r="T137" s="241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122</v>
      </c>
      <c r="AU137" s="15" t="s">
        <v>87</v>
      </c>
    </row>
    <row r="138" s="2" customFormat="1" ht="6.96" customHeight="1">
      <c r="A138" s="36"/>
      <c r="B138" s="57"/>
      <c r="C138" s="58"/>
      <c r="D138" s="58"/>
      <c r="E138" s="58"/>
      <c r="F138" s="58"/>
      <c r="G138" s="58"/>
      <c r="H138" s="58"/>
      <c r="I138" s="58"/>
      <c r="J138" s="58"/>
      <c r="K138" s="58"/>
      <c r="L138" s="42"/>
      <c r="M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</sheetData>
  <sheetProtection sheet="1" autoFilter="0" formatColumns="0" formatRows="0" objects="1" scenarios="1" spinCount="100000" saltValue="ug1yjZs4zRnondyd28ybOgF8Pf0f3MWlceNxjdSiyhgEDxTB8GOvn0L2l1BMBR0O3rry+YC7gA3buOnT9HogRg==" hashValue="ImPH2/d//KtGSbe39Br2JAYCZ9sgG5vFFWwbGh6fDSTDFta10FgmwViSy+K88xawuqmEmOJFStaAlsxtg3Wq8A==" algorithmName="SHA-512" password="CC35"/>
  <autoFilter ref="C81:K13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21151123"/>
    <hyperlink ref="F89" r:id="rId2" display="https://podminky.urs.cz/item/CS_URS_2022_02/162351103"/>
    <hyperlink ref="F92" r:id="rId3" display="https://podminky.urs.cz/item/CS_URS_2022_02/162751117"/>
    <hyperlink ref="F95" r:id="rId4" display="https://podminky.urs.cz/item/CS_URS_2022_02/162751119"/>
    <hyperlink ref="F98" r:id="rId5" display="https://podminky.urs.cz/item/CS_URS_2022_02/167151111"/>
    <hyperlink ref="F101" r:id="rId6" display="https://podminky.urs.cz/item/CS_URS_2022_02/171201231"/>
    <hyperlink ref="F104" r:id="rId7" display="https://podminky.urs.cz/item/CS_URS_2022_02/171251201"/>
    <hyperlink ref="F107" r:id="rId8" display="https://podminky.urs.cz/item/CS_URS_2022_02/181351113"/>
    <hyperlink ref="F112" r:id="rId9" display="https://podminky.urs.cz/item/CS_URS_2022_02/181451131"/>
    <hyperlink ref="F117" r:id="rId10" display="https://podminky.urs.cz/item/CS_URS_2022_02/181951111"/>
    <hyperlink ref="F120" r:id="rId11" display="https://podminky.urs.cz/item/CS_URS_2022_02/183403152"/>
    <hyperlink ref="F123" r:id="rId12" display="https://podminky.urs.cz/item/CS_URS_2022_02/183403153"/>
    <hyperlink ref="F126" r:id="rId13" display="https://podminky.urs.cz/item/CS_URS_2022_02/183403161"/>
    <hyperlink ref="F129" r:id="rId14" display="https://podminky.urs.cz/item/CS_URS_2022_02/184813511"/>
    <hyperlink ref="F132" r:id="rId15" display="https://podminky.urs.cz/item/CS_URS_2022_02/184813521"/>
    <hyperlink ref="F137" r:id="rId1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2022-09-01T10:09:18Z</dcterms:created>
  <dcterms:modified xsi:type="dcterms:W3CDTF">2022-09-01T10:09:20Z</dcterms:modified>
</cp:coreProperties>
</file>